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081F290-5442-4E7B-B09F-C49CEC7D205B}" xr6:coauthVersionLast="47" xr6:coauthVersionMax="47" xr10:uidLastSave="{00000000-0000-0000-0000-000000000000}"/>
  <bookViews>
    <workbookView xWindow="10" yWindow="600" windowWidth="25590" windowHeight="13800" tabRatio="828" xr2:uid="{00000000-000D-0000-FFFF-FFFF00000000}"/>
  </bookViews>
  <sheets>
    <sheet name="РВ" sheetId="22" r:id="rId1"/>
  </sheets>
  <externalReferences>
    <externalReference r:id="rId2"/>
  </externalReferences>
  <definedNames>
    <definedName name="_xlnm._FilterDatabase" localSheetId="0" hidden="1">РВ!$A$13:$L$29</definedName>
    <definedName name="ВидЗатрат" localSheetId="0">#REF!</definedName>
    <definedName name="ВидЗатрат">#REF!</definedName>
    <definedName name="_xlnm.Print_Area" localSheetId="0">РВ!$A$1:$I$35</definedName>
    <definedName name="СтатьиБюджета">[1]КБК!$C$2:$C$95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2" l="1"/>
  <c r="F20" i="22" s="1"/>
  <c r="D17" i="22"/>
  <c r="D18" i="22" s="1"/>
  <c r="D16" i="22"/>
  <c r="A23" i="22" l="1"/>
  <c r="A24" i="22" s="1"/>
  <c r="A25" i="22" s="1"/>
  <c r="A26" i="22" s="1"/>
  <c r="A27" i="22" s="1"/>
  <c r="G22" i="22"/>
  <c r="D23" i="22"/>
  <c r="G23" i="22" s="1"/>
  <c r="F17" i="22" l="1"/>
  <c r="F18" i="22"/>
  <c r="F16" i="22"/>
  <c r="A17" i="22"/>
  <c r="A18" i="22" s="1"/>
  <c r="D29" i="22"/>
  <c r="G29" i="22" l="1"/>
  <c r="G28" i="22"/>
  <c r="G27" i="22"/>
  <c r="G26" i="22"/>
  <c r="G25" i="22"/>
  <c r="G24" i="22"/>
  <c r="A28" i="22" l="1"/>
  <c r="A29" i="22" s="1"/>
</calcChain>
</file>

<file path=xl/sharedStrings.xml><?xml version="1.0" encoding="utf-8"?>
<sst xmlns="http://schemas.openxmlformats.org/spreadsheetml/2006/main" count="53" uniqueCount="46">
  <si>
    <t>№ п/п</t>
  </si>
  <si>
    <t>Ед. изм.</t>
  </si>
  <si>
    <t>Наименование работ</t>
  </si>
  <si>
    <t>Кол-во</t>
  </si>
  <si>
    <t>ВЕДОМОСТЬ ПОСТАВКИ</t>
  </si>
  <si>
    <t>Сумма руб. с НДС</t>
  </si>
  <si>
    <t>Приобретение материалов/оборудования</t>
  </si>
  <si>
    <t>Наличие на складе Заказчика</t>
  </si>
  <si>
    <t>Сроки поставки</t>
  </si>
  <si>
    <t>Заказчиком</t>
  </si>
  <si>
    <t>Подрядчиком</t>
  </si>
  <si>
    <t>Утверждаю:</t>
  </si>
  <si>
    <t>шт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</si>
  <si>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</si>
  <si>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</si>
  <si>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</si>
  <si>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>тн</t>
  </si>
  <si>
    <t>м/тн</t>
  </si>
  <si>
    <t>труба 76х5 мм ГОСТ 10704-91</t>
  </si>
  <si>
    <t>крепежные хомуты</t>
  </si>
  <si>
    <t>знаки предупреждающие</t>
  </si>
  <si>
    <t>знаки запрещающие</t>
  </si>
  <si>
    <t>знаки приоритета</t>
  </si>
  <si>
    <t>знаки информационные</t>
  </si>
  <si>
    <t>3. Перед закупом материалов, указанных в приложении 4  ("Приобретение материалов/ оборудования Подрядчиком"), Подрядчик обязан запросить наличие данных материалов в свободных остатках Заказчика и получить их, в случае наличия, на основании соответствующего письма.</t>
  </si>
  <si>
    <t>Обстановка дороги</t>
  </si>
  <si>
    <t>Заместитель Генерального директора</t>
  </si>
  <si>
    <t>по капитальному строительству</t>
  </si>
  <si>
    <t>______________________ И.Н. Удовико</t>
  </si>
  <si>
    <t>Заместитель начальника ОКС</t>
  </si>
  <si>
    <t>Э.М. Залялетдинов</t>
  </si>
  <si>
    <t>лес хлыстовой от вырубки</t>
  </si>
  <si>
    <t>м3</t>
  </si>
  <si>
    <t>песок</t>
  </si>
  <si>
    <t>192/1,682</t>
  </si>
  <si>
    <t>деревянные вехи 0,05х0,05х3</t>
  </si>
  <si>
    <t>шт/м3</t>
  </si>
  <si>
    <t>328/2,46</t>
  </si>
  <si>
    <t>светоотражающая плёнка - лента из расчета 0,5 м на 1 вешку</t>
  </si>
  <si>
    <t>м</t>
  </si>
  <si>
    <t>Подготовительные работы</t>
  </si>
  <si>
    <t>Автозимник к скважине 10Р (L=7 000м, В=10м)</t>
  </si>
  <si>
    <t>материалов/оборудования для проведения тендера на строительство Автозимника на скважину №10р Северо-Айкурусского лицензионного участка</t>
  </si>
  <si>
    <t>Устройство ледовой переправы через р. Нинкуунпеу - 1 шт. (ширина 12 м)</t>
  </si>
  <si>
    <t>лес хлыстовой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</si>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</sst>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0.00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i/>
      <sz val="11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7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22" borderId="8" applyNumberFormat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7" fillId="0" borderId="0"/>
    <xf numFmtId="0" fontId="7" fillId="0" borderId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24" borderId="9" applyNumberFormat="0" applyFont="0" applyAlignment="0" applyProtection="0"/>
    <xf numFmtId="0" fontId="7" fillId="24" borderId="9" applyNumberFormat="0" applyFont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3" fillId="0" borderId="0"/>
    <xf numFmtId="0" fontId="2" fillId="0" borderId="0"/>
    <xf numFmtId="0" fontId="9" fillId="0" borderId="0">
      <alignment horizontal="left" vertical="top"/>
    </xf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8" fillId="0" borderId="0"/>
    <xf numFmtId="0" fontId="7" fillId="0" borderId="0"/>
    <xf numFmtId="0" fontId="3" fillId="0" borderId="0"/>
    <xf numFmtId="0" fontId="31" fillId="0" borderId="0"/>
    <xf numFmtId="0" fontId="32" fillId="0" borderId="0"/>
    <xf numFmtId="0" fontId="2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25" borderId="0" xfId="0" applyNumberFormat="1" applyFont="1" applyFill="1" applyBorder="1"/>
    <xf numFmtId="0" fontId="30" fillId="25" borderId="0" xfId="0" applyFont="1" applyFill="1" applyBorder="1"/>
    <xf numFmtId="0" fontId="30" fillId="25" borderId="0" xfId="0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ill="1"/>
    <xf numFmtId="0" fontId="30" fillId="25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166" fontId="7" fillId="0" borderId="0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left" wrapText="1"/>
    </xf>
    <xf numFmtId="0" fontId="36" fillId="25" borderId="0" xfId="0" applyFont="1" applyFill="1" applyBorder="1" applyAlignment="1">
      <alignment horizontal="left" wrapText="1"/>
    </xf>
    <xf numFmtId="2" fontId="36" fillId="25" borderId="0" xfId="0" applyNumberFormat="1" applyFont="1" applyFill="1" applyBorder="1" applyAlignment="1">
      <alignment horizontal="center"/>
    </xf>
    <xf numFmtId="0" fontId="36" fillId="25" borderId="0" xfId="0" applyFont="1" applyFill="1" applyBorder="1"/>
    <xf numFmtId="0" fontId="36" fillId="2" borderId="0" xfId="0" applyFont="1" applyFill="1" applyBorder="1" applyAlignment="1"/>
    <xf numFmtId="0" fontId="36" fillId="2" borderId="0" xfId="0" applyFont="1" applyFill="1" applyBorder="1" applyAlignment="1">
      <alignment horizontal="center" vertical="center"/>
    </xf>
    <xf numFmtId="0" fontId="36" fillId="25" borderId="0" xfId="0" applyFont="1" applyFill="1" applyBorder="1" applyAlignment="1">
      <alignment horizontal="center"/>
    </xf>
    <xf numFmtId="0" fontId="36" fillId="25" borderId="0" xfId="0" applyFont="1" applyFill="1" applyBorder="1" applyAlignment="1"/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103" quotePrefix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36" fillId="25" borderId="0" xfId="0" applyFont="1" applyFill="1" applyBorder="1" applyAlignment="1">
      <alignment horizontal="left" wrapText="1"/>
    </xf>
    <xf numFmtId="0" fontId="36" fillId="25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37" fillId="2" borderId="0" xfId="0" applyFont="1" applyFill="1" applyAlignment="1">
      <alignment horizontal="right" vertical="center" wrapText="1"/>
    </xf>
  </cellXfs>
  <cellStyles count="104">
    <cellStyle name="20% - Акцент1 2" xfId="6" xr:uid="{00000000-0005-0000-0000-000000000000}"/>
    <cellStyle name="20% - Акцент1 3" xfId="5" xr:uid="{00000000-0005-0000-0000-000001000000}"/>
    <cellStyle name="20% - Акцент2 2" xfId="8" xr:uid="{00000000-0005-0000-0000-000002000000}"/>
    <cellStyle name="20% - Акцент2 3" xfId="7" xr:uid="{00000000-0005-0000-0000-000003000000}"/>
    <cellStyle name="20% - Акцент3 2" xfId="10" xr:uid="{00000000-0005-0000-0000-000004000000}"/>
    <cellStyle name="20% - Акцент3 3" xfId="9" xr:uid="{00000000-0005-0000-0000-000005000000}"/>
    <cellStyle name="20% - Акцент4 2" xfId="12" xr:uid="{00000000-0005-0000-0000-000006000000}"/>
    <cellStyle name="20% - Акцент4 3" xfId="11" xr:uid="{00000000-0005-0000-0000-000007000000}"/>
    <cellStyle name="20% - Акцент5 2" xfId="14" xr:uid="{00000000-0005-0000-0000-000008000000}"/>
    <cellStyle name="20% - Акцент5 3" xfId="13" xr:uid="{00000000-0005-0000-0000-000009000000}"/>
    <cellStyle name="20% - Акцент6 2" xfId="16" xr:uid="{00000000-0005-0000-0000-00000A000000}"/>
    <cellStyle name="20% - Акцент6 3" xfId="15" xr:uid="{00000000-0005-0000-0000-00000B000000}"/>
    <cellStyle name="40% - Акцент1 2" xfId="18" xr:uid="{00000000-0005-0000-0000-00000C000000}"/>
    <cellStyle name="40% - Акцент1 3" xfId="17" xr:uid="{00000000-0005-0000-0000-00000D000000}"/>
    <cellStyle name="40% - Акцент2 2" xfId="20" xr:uid="{00000000-0005-0000-0000-00000E000000}"/>
    <cellStyle name="40% - Акцент2 3" xfId="19" xr:uid="{00000000-0005-0000-0000-00000F000000}"/>
    <cellStyle name="40% - Акцент3 2" xfId="22" xr:uid="{00000000-0005-0000-0000-000010000000}"/>
    <cellStyle name="40% - Акцент3 3" xfId="21" xr:uid="{00000000-0005-0000-0000-000011000000}"/>
    <cellStyle name="40% - Акцент4 2" xfId="24" xr:uid="{00000000-0005-0000-0000-000012000000}"/>
    <cellStyle name="40% - Акцент4 3" xfId="23" xr:uid="{00000000-0005-0000-0000-000013000000}"/>
    <cellStyle name="40% - Акцент5 2" xfId="26" xr:uid="{00000000-0005-0000-0000-000014000000}"/>
    <cellStyle name="40% - Акцент5 3" xfId="25" xr:uid="{00000000-0005-0000-0000-000015000000}"/>
    <cellStyle name="40% - Акцент6 2" xfId="28" xr:uid="{00000000-0005-0000-0000-000016000000}"/>
    <cellStyle name="40% - Акцент6 3" xfId="27" xr:uid="{00000000-0005-0000-0000-000017000000}"/>
    <cellStyle name="60% - Акцент1 2" xfId="30" xr:uid="{00000000-0005-0000-0000-000018000000}"/>
    <cellStyle name="60% - Акцент1 3" xfId="29" xr:uid="{00000000-0005-0000-0000-000019000000}"/>
    <cellStyle name="60% - Акцент2 2" xfId="32" xr:uid="{00000000-0005-0000-0000-00001A000000}"/>
    <cellStyle name="60% - Акцент2 3" xfId="31" xr:uid="{00000000-0005-0000-0000-00001B000000}"/>
    <cellStyle name="60% - Акцент3 2" xfId="34" xr:uid="{00000000-0005-0000-0000-00001C000000}"/>
    <cellStyle name="60% - Акцент3 3" xfId="33" xr:uid="{00000000-0005-0000-0000-00001D000000}"/>
    <cellStyle name="60% - Акцент4 2" xfId="36" xr:uid="{00000000-0005-0000-0000-00001E000000}"/>
    <cellStyle name="60% - Акцент4 3" xfId="35" xr:uid="{00000000-0005-0000-0000-00001F000000}"/>
    <cellStyle name="60% - Акцент5 2" xfId="38" xr:uid="{00000000-0005-0000-0000-000020000000}"/>
    <cellStyle name="60% - Акцент5 3" xfId="37" xr:uid="{00000000-0005-0000-0000-000021000000}"/>
    <cellStyle name="60% - Акцент6 2" xfId="40" xr:uid="{00000000-0005-0000-0000-000022000000}"/>
    <cellStyle name="60% - Акцент6 3" xfId="39" xr:uid="{00000000-0005-0000-0000-000023000000}"/>
    <cellStyle name="Акцент1 2" xfId="42" xr:uid="{00000000-0005-0000-0000-000024000000}"/>
    <cellStyle name="Акцент1 3" xfId="41" xr:uid="{00000000-0005-0000-0000-000025000000}"/>
    <cellStyle name="Акцент2 2" xfId="44" xr:uid="{00000000-0005-0000-0000-000026000000}"/>
    <cellStyle name="Акцент2 3" xfId="43" xr:uid="{00000000-0005-0000-0000-000027000000}"/>
    <cellStyle name="Акцент3 2" xfId="46" xr:uid="{00000000-0005-0000-0000-000028000000}"/>
    <cellStyle name="Акцент3 3" xfId="45" xr:uid="{00000000-0005-0000-0000-000029000000}"/>
    <cellStyle name="Акцент4 2" xfId="48" xr:uid="{00000000-0005-0000-0000-00002A000000}"/>
    <cellStyle name="Акцент4 3" xfId="47" xr:uid="{00000000-0005-0000-0000-00002B000000}"/>
    <cellStyle name="Акцент5 2" xfId="50" xr:uid="{00000000-0005-0000-0000-00002C000000}"/>
    <cellStyle name="Акцент5 3" xfId="49" xr:uid="{00000000-0005-0000-0000-00002D000000}"/>
    <cellStyle name="Акцент6 2" xfId="52" xr:uid="{00000000-0005-0000-0000-00002E000000}"/>
    <cellStyle name="Акцент6 3" xfId="51" xr:uid="{00000000-0005-0000-0000-00002F000000}"/>
    <cellStyle name="Ввод  2" xfId="54" xr:uid="{00000000-0005-0000-0000-000030000000}"/>
    <cellStyle name="Ввод  3" xfId="53" xr:uid="{00000000-0005-0000-0000-000031000000}"/>
    <cellStyle name="Вывод 2" xfId="56" xr:uid="{00000000-0005-0000-0000-000032000000}"/>
    <cellStyle name="Вывод 3" xfId="55" xr:uid="{00000000-0005-0000-0000-000033000000}"/>
    <cellStyle name="Вычисление 2" xfId="58" xr:uid="{00000000-0005-0000-0000-000034000000}"/>
    <cellStyle name="Вычисление 3" xfId="57" xr:uid="{00000000-0005-0000-0000-000035000000}"/>
    <cellStyle name="Заголовок 1 2" xfId="60" xr:uid="{00000000-0005-0000-0000-000036000000}"/>
    <cellStyle name="Заголовок 1 3" xfId="59" xr:uid="{00000000-0005-0000-0000-000037000000}"/>
    <cellStyle name="Заголовок 2 2" xfId="62" xr:uid="{00000000-0005-0000-0000-000038000000}"/>
    <cellStyle name="Заголовок 2 3" xfId="61" xr:uid="{00000000-0005-0000-0000-000039000000}"/>
    <cellStyle name="Заголовок 3 2" xfId="64" xr:uid="{00000000-0005-0000-0000-00003A000000}"/>
    <cellStyle name="Заголовок 3 3" xfId="63" xr:uid="{00000000-0005-0000-0000-00003B000000}"/>
    <cellStyle name="Заголовок 4 2" xfId="66" xr:uid="{00000000-0005-0000-0000-00003C000000}"/>
    <cellStyle name="Заголовок 4 3" xfId="65" xr:uid="{00000000-0005-0000-0000-00003D000000}"/>
    <cellStyle name="Итог 2" xfId="68" xr:uid="{00000000-0005-0000-0000-00003E000000}"/>
    <cellStyle name="Итог 3" xfId="67" xr:uid="{00000000-0005-0000-0000-00003F000000}"/>
    <cellStyle name="Контрольная ячейка 2" xfId="70" xr:uid="{00000000-0005-0000-0000-000040000000}"/>
    <cellStyle name="Контрольная ячейка 3" xfId="69" xr:uid="{00000000-0005-0000-0000-000041000000}"/>
    <cellStyle name="Название 2" xfId="72" xr:uid="{00000000-0005-0000-0000-000042000000}"/>
    <cellStyle name="Название 3" xfId="71" xr:uid="{00000000-0005-0000-0000-000043000000}"/>
    <cellStyle name="Нейтральный 2" xfId="74" xr:uid="{00000000-0005-0000-0000-000044000000}"/>
    <cellStyle name="Нейтральный 3" xfId="73" xr:uid="{00000000-0005-0000-0000-000045000000}"/>
    <cellStyle name="Обычный" xfId="0" builtinId="0"/>
    <cellStyle name="Обычный 10" xfId="102" xr:uid="{00000000-0005-0000-0000-000047000000}"/>
    <cellStyle name="Обычный 13" xfId="3" xr:uid="{00000000-0005-0000-0000-000048000000}"/>
    <cellStyle name="Обычный 2" xfId="1" xr:uid="{00000000-0005-0000-0000-000049000000}"/>
    <cellStyle name="Обычный 2 2" xfId="96" xr:uid="{00000000-0005-0000-0000-00004A000000}"/>
    <cellStyle name="Обычный 2 2 2" xfId="99" xr:uid="{00000000-0005-0000-0000-00004B000000}"/>
    <cellStyle name="Обычный 2 3" xfId="75" xr:uid="{00000000-0005-0000-0000-00004C000000}"/>
    <cellStyle name="Обычный 3" xfId="76" xr:uid="{00000000-0005-0000-0000-00004D000000}"/>
    <cellStyle name="Обычный 4" xfId="92" xr:uid="{00000000-0005-0000-0000-00004E000000}"/>
    <cellStyle name="Обычный 4 2" xfId="100" xr:uid="{00000000-0005-0000-0000-00004F000000}"/>
    <cellStyle name="Обычный 5" xfId="95" xr:uid="{00000000-0005-0000-0000-000050000000}"/>
    <cellStyle name="Обычный 6" xfId="4" xr:uid="{00000000-0005-0000-0000-000051000000}"/>
    <cellStyle name="Обычный 7" xfId="93" xr:uid="{00000000-0005-0000-0000-000052000000}"/>
    <cellStyle name="Обычный 8" xfId="98" xr:uid="{00000000-0005-0000-0000-000053000000}"/>
    <cellStyle name="Обычный 9" xfId="101" xr:uid="{00000000-0005-0000-0000-000054000000}"/>
    <cellStyle name="Обычный_EEFD331" xfId="103" xr:uid="{00000000-0005-0000-0000-000055000000}"/>
    <cellStyle name="Плохой 2" xfId="78" xr:uid="{00000000-0005-0000-0000-000056000000}"/>
    <cellStyle name="Плохой 3" xfId="77" xr:uid="{00000000-0005-0000-0000-000057000000}"/>
    <cellStyle name="Пояснение 2" xfId="80" xr:uid="{00000000-0005-0000-0000-000058000000}"/>
    <cellStyle name="Пояснение 3" xfId="79" xr:uid="{00000000-0005-0000-0000-000059000000}"/>
    <cellStyle name="Примечание 2" xfId="82" xr:uid="{00000000-0005-0000-0000-00005A000000}"/>
    <cellStyle name="Примечание 3" xfId="81" xr:uid="{00000000-0005-0000-0000-00005B000000}"/>
    <cellStyle name="Связанная ячейка 2" xfId="84" xr:uid="{00000000-0005-0000-0000-00005C000000}"/>
    <cellStyle name="Связанная ячейка 3" xfId="83" xr:uid="{00000000-0005-0000-0000-00005D000000}"/>
    <cellStyle name="Стиль 1" xfId="85" xr:uid="{00000000-0005-0000-0000-00005E000000}"/>
    <cellStyle name="Текст предупреждения 2" xfId="87" xr:uid="{00000000-0005-0000-0000-00005F000000}"/>
    <cellStyle name="Текст предупреждения 3" xfId="86" xr:uid="{00000000-0005-0000-0000-000060000000}"/>
    <cellStyle name="Финансовый 2" xfId="2" xr:uid="{00000000-0005-0000-0000-000061000000}"/>
    <cellStyle name="Финансовый 2 2" xfId="97" xr:uid="{00000000-0005-0000-0000-000062000000}"/>
    <cellStyle name="Финансовый 2 3" xfId="89" xr:uid="{00000000-0005-0000-0000-000063000000}"/>
    <cellStyle name="Финансовый 3" xfId="88" xr:uid="{00000000-0005-0000-0000-000064000000}"/>
    <cellStyle name="Хвост" xfId="94" xr:uid="{00000000-0005-0000-0000-000065000000}"/>
    <cellStyle name="Хороший 2" xfId="91" xr:uid="{00000000-0005-0000-0000-000066000000}"/>
    <cellStyle name="Хороший 3" xfId="90" xr:uid="{00000000-0005-0000-0000-00006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0;&#1057;/&#1058;&#1077;&#1093;&#1085;&#1080;&#1095;&#1077;&#1089;&#1082;&#1080;&#1077;%20&#1079;&#1072;&#1076;&#1072;&#1085;&#1080;&#1103;%20&#1076;&#1083;&#1103;%201&#1057;/3%20&#1060;&#1086;&#1088;&#1084;&#1080;&#1088;&#1086;&#1074;&#1072;&#1085;&#1080;&#1077;%20&#1058;&#1047;/&#1040;&#1074;&#1090;&#1086;&#1079;&#1080;&#1084;&#1085;&#1080;&#1082;%205&#1088;/&#1055;&#1088;&#1077;&#1076;&#1074;&#1072;&#1088;&#1080;&#1090;&#1077;&#1083;&#1100;&#1085;&#1099;&#1081;%20&#1073;&#1102;&#1076;&#1078;&#1077;&#1090;%20&#1085;&#1072;%202011&#1075;.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КБК"/>
      <sheetName val="2011"/>
      <sheetName val="Расчёт 2011 бур.16+3ГРП"/>
      <sheetName val="Расчёт 2011 бур.7"/>
      <sheetName val="ПО текучка"/>
      <sheetName val="ПО бурение 1+ГРП 4к"/>
      <sheetName val="ПО бурение 2"/>
      <sheetName val="Водянки"/>
    </sheetNames>
    <sheetDataSet>
      <sheetData sheetId="0"/>
      <sheetData sheetId="1">
        <row r="2">
          <cell r="C2" t="str">
            <v>Зарплата персонала</v>
          </cell>
        </row>
        <row r="3">
          <cell r="C3" t="str">
            <v>Отчисления от ФОТ (ЕСН и пр.)</v>
          </cell>
        </row>
        <row r="4">
          <cell r="C4" t="str">
            <v>Командировочные расходы</v>
          </cell>
        </row>
        <row r="5">
          <cell r="C5" t="str">
            <v>Прочие расходы на персонал</v>
          </cell>
        </row>
        <row r="6">
          <cell r="C6" t="str">
            <v>Анализ нефти</v>
          </cell>
        </row>
        <row r="7">
          <cell r="C7" t="str">
            <v>Подготовка нефти</v>
          </cell>
        </row>
        <row r="8">
          <cell r="C8" t="str">
            <v>Ремонт добывающих скважин</v>
          </cell>
        </row>
        <row r="9">
          <cell r="C9" t="str">
            <v>Ремонт водозаборных скважин</v>
          </cell>
        </row>
        <row r="10">
          <cell r="C10" t="str">
            <v>Ремонт нагнетательных скважин</v>
          </cell>
        </row>
        <row r="11">
          <cell r="C11" t="str">
            <v>Капитальный ремонт скважин</v>
          </cell>
        </row>
        <row r="12">
          <cell r="C12" t="str">
            <v>Обслуживание погружного оборудования</v>
          </cell>
        </row>
        <row r="13">
          <cell r="C13" t="str">
            <v>Обслуживание ПСН</v>
          </cell>
        </row>
        <row r="14">
          <cell r="C14" t="str">
            <v>Обслуживание УПН</v>
          </cell>
        </row>
        <row r="15">
          <cell r="C15" t="str">
            <v>Обслуживание КНС</v>
          </cell>
        </row>
        <row r="16">
          <cell r="C16" t="str">
            <v>Обслуживание кустов скважин</v>
          </cell>
        </row>
        <row r="17">
          <cell r="C17" t="str">
            <v>Содержание и ремонт нефтепровода</v>
          </cell>
        </row>
        <row r="18">
          <cell r="C18" t="str">
            <v>Содержание и ремонт нефтесборных сетей</v>
          </cell>
        </row>
        <row r="19">
          <cell r="C19" t="str">
            <v>Содержание и ремонт наземного скваженного оборудования</v>
          </cell>
        </row>
        <row r="20">
          <cell r="C20" t="str">
            <v>Обслуживание насосов ППД</v>
          </cell>
        </row>
        <row r="21">
          <cell r="C21" t="str">
            <v>Обслуживание водоводов</v>
          </cell>
        </row>
        <row r="22">
          <cell r="C22" t="str">
            <v>Обслуживание и ремонт КУУН</v>
          </cell>
        </row>
        <row r="23">
          <cell r="C23" t="str">
            <v>Обслуживание и ремонт систем теплоснабжения</v>
          </cell>
        </row>
        <row r="24">
          <cell r="C24" t="str">
            <v>Содержание и ремонт площадок и дорог</v>
          </cell>
        </row>
        <row r="25">
          <cell r="C25" t="str">
            <v>Инструменты и инвентарь</v>
          </cell>
        </row>
        <row r="26">
          <cell r="C26" t="str">
            <v>Вахтовые перевозки</v>
          </cell>
        </row>
        <row r="27">
          <cell r="C27" t="str">
            <v>Транспортные расходы</v>
          </cell>
        </row>
        <row r="28">
          <cell r="C28" t="str">
            <v>Содержание складского хозяйства</v>
          </cell>
        </row>
        <row r="29">
          <cell r="C29" t="str">
            <v>Канцтовары</v>
          </cell>
        </row>
        <row r="30">
          <cell r="C30" t="str">
            <v>Медицинские услуги</v>
          </cell>
        </row>
        <row r="31">
          <cell r="C31" t="str">
            <v>Содерж жилых помещений</v>
          </cell>
        </row>
        <row r="32">
          <cell r="C32" t="str">
            <v>Содержание и ремонт бытового оборудования</v>
          </cell>
        </row>
        <row r="33">
          <cell r="C33" t="str">
            <v>Вакцинация персонала</v>
          </cell>
        </row>
        <row r="34">
          <cell r="C34" t="str">
            <v>Лицензирование и аттестация</v>
          </cell>
        </row>
        <row r="35">
          <cell r="C35" t="str">
            <v>Нормативно-техническая документация</v>
          </cell>
        </row>
        <row r="36">
          <cell r="C36" t="str">
            <v>Обеспечение безопасной эксплуатации опасных объектов</v>
          </cell>
        </row>
        <row r="37">
          <cell r="C37" t="str">
            <v>Обучение персонала</v>
          </cell>
        </row>
        <row r="38">
          <cell r="C38" t="str">
            <v>Противопожарная готовность</v>
          </cell>
        </row>
        <row r="39">
          <cell r="C39" t="str">
            <v>Профосмотры</v>
          </cell>
        </row>
        <row r="40">
          <cell r="C40" t="str">
            <v>Содержание медпункта</v>
          </cell>
        </row>
        <row r="41">
          <cell r="C41" t="str">
            <v>Спецпитание</v>
          </cell>
        </row>
        <row r="42">
          <cell r="C42" t="str">
            <v>Средства защиты персонала</v>
          </cell>
        </row>
        <row r="43">
          <cell r="C43" t="str">
            <v>Страхование опасных производственных объектов</v>
          </cell>
        </row>
        <row r="44">
          <cell r="C44" t="str">
            <v>Ликвидация загрязнений ОС</v>
          </cell>
        </row>
        <row r="45">
          <cell r="C45" t="str">
            <v>Проектная и нормативная документация</v>
          </cell>
        </row>
        <row r="46">
          <cell r="C46" t="str">
            <v>Производственный экологический контроль</v>
          </cell>
        </row>
        <row r="47">
          <cell r="C47" t="str">
            <v>Сдача промышленных отходов</v>
          </cell>
        </row>
        <row r="48">
          <cell r="C48" t="str">
            <v>Лизинг автотранспорта и спецтехники</v>
          </cell>
        </row>
        <row r="49">
          <cell r="C49" t="str">
            <v>ТО и ТР технологического транспорта</v>
          </cell>
        </row>
        <row r="50">
          <cell r="C50" t="str">
            <v>Аренда технологического транспорта</v>
          </cell>
        </row>
        <row r="51">
          <cell r="C51" t="str">
            <v>Топливо</v>
          </cell>
        </row>
        <row r="52">
          <cell r="C52" t="str">
            <v>Техосмотры</v>
          </cell>
        </row>
        <row r="53">
          <cell r="C53" t="str">
            <v>Страхование</v>
          </cell>
        </row>
        <row r="54">
          <cell r="C54" t="str">
            <v>Инструменты и инвентарь</v>
          </cell>
        </row>
        <row r="55">
          <cell r="C55" t="str">
            <v>Топливо</v>
          </cell>
        </row>
        <row r="56">
          <cell r="C56" t="str">
            <v>Обслуживание и ремонт ДЭС и ГПЭС</v>
          </cell>
        </row>
        <row r="57">
          <cell r="C57" t="str">
            <v>Содержание электрических сетей</v>
          </cell>
        </row>
        <row r="58">
          <cell r="C58" t="str">
            <v>Покупная электроэнергия</v>
          </cell>
        </row>
        <row r="59">
          <cell r="C59" t="str">
            <v>Инструменты и инвентарь</v>
          </cell>
        </row>
        <row r="60">
          <cell r="C60" t="str">
            <v>ГДИС при ТРС</v>
          </cell>
        </row>
        <row r="61">
          <cell r="C61" t="str">
            <v>ГИС и ГИРС по контролю скважин</v>
          </cell>
        </row>
        <row r="62">
          <cell r="C62" t="str">
            <v>Специальные исследования</v>
          </cell>
        </row>
        <row r="63">
          <cell r="C63" t="str">
            <v>Аренда офисных помещений</v>
          </cell>
        </row>
        <row r="64">
          <cell r="C64" t="str">
            <v>Содержание и найм жилых помещений</v>
          </cell>
        </row>
        <row r="65">
          <cell r="C65" t="str">
            <v>Электроэнергия и коммунальные услуги</v>
          </cell>
        </row>
        <row r="66">
          <cell r="C66" t="str">
            <v>Канцелярские товары</v>
          </cell>
        </row>
        <row r="67">
          <cell r="C67" t="str">
            <v>Почтовые услуги</v>
          </cell>
        </row>
        <row r="68">
          <cell r="C68" t="str">
            <v>Хозяйственные расходы</v>
          </cell>
        </row>
        <row r="69">
          <cell r="C69" t="str">
            <v>Обслуживание компьютерной и телефонной сети</v>
          </cell>
        </row>
        <row r="70">
          <cell r="C70" t="str">
            <v>Обслуживание компьютеров</v>
          </cell>
        </row>
        <row r="71">
          <cell r="C71" t="str">
            <v>Обслуживание принтеров и ксероксов</v>
          </cell>
        </row>
        <row r="72">
          <cell r="C72" t="str">
            <v>Обслуж средств связи</v>
          </cell>
        </row>
        <row r="73">
          <cell r="C73" t="str">
            <v>Содерж ОПС</v>
          </cell>
        </row>
        <row r="74">
          <cell r="C74" t="str">
            <v>Аудит услуги РСБУ, МСФО</v>
          </cell>
        </row>
        <row r="75">
          <cell r="C75" t="str">
            <v>Информационные  услуги</v>
          </cell>
        </row>
        <row r="76">
          <cell r="C76" t="str">
            <v>Междугородная связь</v>
          </cell>
        </row>
        <row r="77">
          <cell r="C77" t="str">
            <v>Радиосвязь</v>
          </cell>
        </row>
        <row r="78">
          <cell r="C78" t="str">
            <v>Сотовая связь</v>
          </cell>
        </row>
        <row r="79">
          <cell r="C79" t="str">
            <v>Спутниковая связь</v>
          </cell>
        </row>
        <row r="80">
          <cell r="C80" t="str">
            <v>Услуги Интернет</v>
          </cell>
        </row>
        <row r="81">
          <cell r="C81" t="str">
            <v>Автостоянка, аренда гаража</v>
          </cell>
        </row>
        <row r="82">
          <cell r="C82" t="str">
            <v>Топливо</v>
          </cell>
        </row>
        <row r="83">
          <cell r="C83" t="str">
            <v>Страхование офисного транспорта</v>
          </cell>
        </row>
        <row r="84">
          <cell r="C84" t="str">
            <v>Техосмотры</v>
          </cell>
        </row>
        <row r="85">
          <cell r="C85" t="str">
            <v>ТО и ТР транспорта</v>
          </cell>
        </row>
        <row r="86">
          <cell r="C86" t="str">
            <v>Услуги автотранспорта</v>
          </cell>
        </row>
        <row r="87">
          <cell r="C87" t="str">
            <v>Информационные услуги СБ</v>
          </cell>
        </row>
        <row r="88">
          <cell r="C88" t="str">
            <v>Обучение персонала СБ</v>
          </cell>
        </row>
        <row r="89">
          <cell r="C89" t="str">
            <v>Услуги по охране объектов</v>
          </cell>
        </row>
        <row r="90">
          <cell r="C90" t="str">
            <v>Спец средства, аксессуары</v>
          </cell>
        </row>
        <row r="91">
          <cell r="C91" t="str">
            <v>Банковские услуги</v>
          </cell>
        </row>
        <row r="92">
          <cell r="C92" t="str">
            <v>Командировочные расходы</v>
          </cell>
        </row>
        <row r="93">
          <cell r="C93" t="str">
            <v>Праздничные мероприятия</v>
          </cell>
        </row>
        <row r="94">
          <cell r="C94" t="str">
            <v>Представительские  расходы</v>
          </cell>
        </row>
        <row r="95">
          <cell r="C95" t="str">
            <v>Расходы на рекламу и ПР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="85" zoomScaleNormal="85" zoomScaleSheetLayoutView="100" workbookViewId="0">
      <selection activeCell="C1" sqref="C1:I1"/>
    </sheetView>
  </sheetViews>
  <sheetFormatPr defaultColWidth="9.1796875" defaultRowHeight="14" x14ac:dyDescent="0.3"/>
  <cols>
    <col min="1" max="1" width="5" style="4" customWidth="1"/>
    <col min="2" max="2" width="95.54296875" style="3" customWidth="1"/>
    <col min="3" max="3" width="9.54296875" style="4" customWidth="1"/>
    <col min="4" max="4" width="13" style="4" customWidth="1"/>
    <col min="5" max="5" width="11.81640625" style="4" customWidth="1"/>
    <col min="6" max="6" width="14.81640625" style="3" customWidth="1"/>
    <col min="7" max="7" width="12.81640625" style="3" customWidth="1"/>
    <col min="8" max="8" width="10.26953125" style="3" customWidth="1"/>
    <col min="9" max="9" width="14.7265625" style="3" customWidth="1"/>
    <col min="10" max="10" width="14.26953125" style="1" customWidth="1"/>
    <col min="11" max="11" width="9.1796875" style="1"/>
    <col min="12" max="12" width="18.7265625" style="1" customWidth="1"/>
    <col min="13" max="16384" width="9.1796875" style="1"/>
  </cols>
  <sheetData>
    <row r="1" spans="1:9" ht="15" customHeight="1" x14ac:dyDescent="0.3">
      <c r="C1" s="69" t="s">
        <v>45</v>
      </c>
      <c r="D1" s="65"/>
      <c r="E1" s="65"/>
      <c r="F1" s="65"/>
      <c r="G1" s="65"/>
      <c r="H1" s="65"/>
      <c r="I1" s="65"/>
    </row>
    <row r="4" spans="1:9" ht="15" customHeight="1" x14ac:dyDescent="0.35">
      <c r="B4" s="67"/>
      <c r="C4" s="67"/>
      <c r="D4" s="67"/>
      <c r="E4" s="67"/>
      <c r="F4" s="68" t="s">
        <v>11</v>
      </c>
      <c r="G4" s="68"/>
      <c r="H4" s="68"/>
      <c r="I4" s="68"/>
    </row>
    <row r="5" spans="1:9" ht="15" customHeight="1" x14ac:dyDescent="0.35">
      <c r="B5" s="67"/>
      <c r="C5" s="67"/>
      <c r="D5" s="67"/>
      <c r="E5" s="67"/>
      <c r="F5" s="68" t="s">
        <v>26</v>
      </c>
      <c r="G5" s="68"/>
      <c r="H5" s="68"/>
      <c r="I5" s="68"/>
    </row>
    <row r="6" spans="1:9" ht="15" customHeight="1" x14ac:dyDescent="0.35">
      <c r="B6" s="67"/>
      <c r="C6" s="67"/>
      <c r="D6" s="67"/>
      <c r="E6" s="67"/>
      <c r="F6" s="68" t="s">
        <v>27</v>
      </c>
      <c r="G6" s="68"/>
      <c r="H6" s="68"/>
      <c r="I6" s="68"/>
    </row>
    <row r="7" spans="1:9" ht="29.25" customHeight="1" x14ac:dyDescent="0.35">
      <c r="B7" s="67"/>
      <c r="C7" s="67"/>
      <c r="D7" s="67"/>
      <c r="E7" s="67"/>
      <c r="F7" s="68" t="s">
        <v>28</v>
      </c>
      <c r="G7" s="68"/>
      <c r="H7" s="68"/>
      <c r="I7" s="68"/>
    </row>
    <row r="8" spans="1:9" ht="15.75" customHeight="1" x14ac:dyDescent="0.3">
      <c r="B8" s="33"/>
      <c r="C8" s="33"/>
      <c r="D8" s="33"/>
      <c r="E8" s="5"/>
    </row>
    <row r="9" spans="1:9" ht="15.75" customHeight="1" x14ac:dyDescent="0.3">
      <c r="A9" s="66" t="s">
        <v>4</v>
      </c>
      <c r="B9" s="66"/>
      <c r="C9" s="66"/>
      <c r="D9" s="66"/>
      <c r="E9" s="66"/>
      <c r="F9" s="66"/>
      <c r="G9" s="66"/>
      <c r="H9" s="66"/>
      <c r="I9" s="66"/>
    </row>
    <row r="10" spans="1:9" ht="27.75" customHeight="1" x14ac:dyDescent="0.3">
      <c r="A10" s="66" t="s">
        <v>42</v>
      </c>
      <c r="B10" s="66"/>
      <c r="C10" s="66"/>
      <c r="D10" s="66"/>
      <c r="E10" s="66"/>
      <c r="F10" s="66"/>
      <c r="G10" s="66"/>
      <c r="H10" s="66"/>
      <c r="I10" s="66"/>
    </row>
    <row r="11" spans="1:9" ht="18" customHeight="1" x14ac:dyDescent="0.3">
      <c r="A11" s="21"/>
      <c r="B11" s="36"/>
      <c r="C11" s="36"/>
      <c r="D11" s="36"/>
      <c r="E11" s="21"/>
      <c r="F11" s="21"/>
      <c r="G11" s="21"/>
      <c r="H11" s="21"/>
      <c r="I11" s="21"/>
    </row>
    <row r="12" spans="1:9" ht="29.25" customHeight="1" x14ac:dyDescent="0.3">
      <c r="A12" s="61" t="s">
        <v>0</v>
      </c>
      <c r="B12" s="61" t="s">
        <v>2</v>
      </c>
      <c r="C12" s="61" t="s">
        <v>1</v>
      </c>
      <c r="D12" s="61" t="s">
        <v>3</v>
      </c>
      <c r="E12" s="60" t="s">
        <v>5</v>
      </c>
      <c r="F12" s="60" t="s">
        <v>6</v>
      </c>
      <c r="G12" s="60"/>
      <c r="H12" s="60" t="s">
        <v>7</v>
      </c>
      <c r="I12" s="60" t="s">
        <v>8</v>
      </c>
    </row>
    <row r="13" spans="1:9" ht="19.5" customHeight="1" x14ac:dyDescent="0.3">
      <c r="A13" s="61"/>
      <c r="B13" s="61"/>
      <c r="C13" s="61"/>
      <c r="D13" s="61"/>
      <c r="E13" s="60"/>
      <c r="F13" s="2" t="s">
        <v>9</v>
      </c>
      <c r="G13" s="2" t="s">
        <v>10</v>
      </c>
      <c r="H13" s="60"/>
      <c r="I13" s="60"/>
    </row>
    <row r="14" spans="1:9" ht="18" x14ac:dyDescent="0.3">
      <c r="A14" s="16"/>
      <c r="B14" s="37" t="s">
        <v>41</v>
      </c>
      <c r="C14" s="38"/>
      <c r="D14" s="38"/>
      <c r="E14" s="17"/>
      <c r="F14" s="17"/>
      <c r="G14" s="17"/>
      <c r="H14" s="17"/>
      <c r="I14" s="15"/>
    </row>
    <row r="15" spans="1:9" ht="18" x14ac:dyDescent="0.3">
      <c r="A15" s="50"/>
      <c r="B15" s="56" t="s">
        <v>40</v>
      </c>
      <c r="C15" s="38"/>
      <c r="D15" s="38"/>
      <c r="E15" s="17"/>
      <c r="F15" s="17"/>
      <c r="G15" s="17"/>
      <c r="H15" s="17"/>
      <c r="I15" s="49"/>
    </row>
    <row r="16" spans="1:9" ht="18" x14ac:dyDescent="0.3">
      <c r="A16" s="49">
        <v>1</v>
      </c>
      <c r="B16" s="24" t="s">
        <v>31</v>
      </c>
      <c r="C16" s="25" t="s">
        <v>32</v>
      </c>
      <c r="D16" s="26">
        <f>20*20*0.2</f>
        <v>80</v>
      </c>
      <c r="E16" s="17"/>
      <c r="F16" s="13">
        <f>D16</f>
        <v>80</v>
      </c>
      <c r="G16" s="17"/>
      <c r="H16" s="17"/>
      <c r="I16" s="49"/>
    </row>
    <row r="17" spans="1:12" ht="18" x14ac:dyDescent="0.3">
      <c r="A17" s="49">
        <f>A16+1</f>
        <v>2</v>
      </c>
      <c r="B17" s="24" t="s">
        <v>31</v>
      </c>
      <c r="C17" s="25" t="s">
        <v>32</v>
      </c>
      <c r="D17" s="26">
        <f>20*63*0.4</f>
        <v>504</v>
      </c>
      <c r="E17" s="17"/>
      <c r="F17" s="13">
        <f t="shared" ref="F17:F20" si="0">D17</f>
        <v>504</v>
      </c>
      <c r="G17" s="17"/>
      <c r="H17" s="17"/>
      <c r="I17" s="49"/>
    </row>
    <row r="18" spans="1:12" ht="18" x14ac:dyDescent="0.3">
      <c r="A18" s="49">
        <f t="shared" ref="A18" si="1">A17+1</f>
        <v>3</v>
      </c>
      <c r="B18" s="51" t="s">
        <v>33</v>
      </c>
      <c r="C18" s="25" t="s">
        <v>32</v>
      </c>
      <c r="D18" s="52">
        <f>D17</f>
        <v>504</v>
      </c>
      <c r="E18" s="17"/>
      <c r="F18" s="13">
        <f t="shared" si="0"/>
        <v>504</v>
      </c>
      <c r="G18" s="17"/>
      <c r="H18" s="17"/>
      <c r="I18" s="49"/>
    </row>
    <row r="19" spans="1:12" ht="18" x14ac:dyDescent="0.3">
      <c r="A19" s="55"/>
      <c r="B19" s="32" t="s">
        <v>43</v>
      </c>
      <c r="C19" s="25"/>
      <c r="D19" s="52"/>
      <c r="E19" s="17"/>
      <c r="F19" s="13"/>
      <c r="G19" s="17"/>
      <c r="H19" s="17"/>
      <c r="I19" s="55"/>
    </row>
    <row r="20" spans="1:12" ht="18" x14ac:dyDescent="0.3">
      <c r="A20" s="55">
        <v>4</v>
      </c>
      <c r="B20" s="24" t="s">
        <v>44</v>
      </c>
      <c r="C20" s="25" t="s">
        <v>32</v>
      </c>
      <c r="D20" s="26">
        <f>12*50*0.4</f>
        <v>240</v>
      </c>
      <c r="E20" s="17"/>
      <c r="F20" s="13">
        <f t="shared" si="0"/>
        <v>240</v>
      </c>
      <c r="G20" s="17"/>
      <c r="H20" s="17"/>
      <c r="I20" s="55"/>
    </row>
    <row r="21" spans="1:12" ht="14.25" customHeight="1" x14ac:dyDescent="0.3">
      <c r="A21" s="31"/>
      <c r="B21" s="32" t="s">
        <v>25</v>
      </c>
      <c r="C21" s="25"/>
      <c r="D21" s="49"/>
      <c r="E21" s="17"/>
      <c r="F21" s="13"/>
      <c r="G21" s="17"/>
      <c r="H21" s="17"/>
      <c r="I21" s="31"/>
    </row>
    <row r="22" spans="1:12" ht="14.25" customHeight="1" x14ac:dyDescent="0.3">
      <c r="A22" s="54">
        <v>5</v>
      </c>
      <c r="B22" s="57" t="s">
        <v>35</v>
      </c>
      <c r="C22" s="25" t="s">
        <v>36</v>
      </c>
      <c r="D22" s="58" t="s">
        <v>37</v>
      </c>
      <c r="E22" s="17"/>
      <c r="F22" s="13"/>
      <c r="G22" s="26" t="str">
        <f t="shared" ref="G22:G23" si="2">D22</f>
        <v>328/2,46</v>
      </c>
      <c r="H22" s="17"/>
      <c r="I22" s="54"/>
    </row>
    <row r="23" spans="1:12" ht="14.25" customHeight="1" x14ac:dyDescent="0.3">
      <c r="A23" s="54">
        <f>A22+1</f>
        <v>6</v>
      </c>
      <c r="B23" s="59" t="s">
        <v>38</v>
      </c>
      <c r="C23" s="25" t="s">
        <v>39</v>
      </c>
      <c r="D23" s="52">
        <f>512*0.5</f>
        <v>256</v>
      </c>
      <c r="E23" s="17"/>
      <c r="F23" s="13"/>
      <c r="G23" s="26">
        <f t="shared" si="2"/>
        <v>256</v>
      </c>
      <c r="H23" s="17"/>
      <c r="I23" s="54"/>
    </row>
    <row r="24" spans="1:12" ht="15" customHeight="1" x14ac:dyDescent="0.3">
      <c r="A24" s="54">
        <f t="shared" ref="A24:A29" si="3">A23+1</f>
        <v>7</v>
      </c>
      <c r="B24" s="24" t="s">
        <v>18</v>
      </c>
      <c r="C24" s="25" t="s">
        <v>17</v>
      </c>
      <c r="D24" s="26" t="s">
        <v>34</v>
      </c>
      <c r="E24" s="30"/>
      <c r="F24" s="18"/>
      <c r="G24" s="26" t="str">
        <f>D24</f>
        <v>192/1,682</v>
      </c>
      <c r="H24" s="17"/>
      <c r="I24" s="15"/>
    </row>
    <row r="25" spans="1:12" ht="15" customHeight="1" x14ac:dyDescent="0.3">
      <c r="A25" s="54">
        <f t="shared" si="3"/>
        <v>8</v>
      </c>
      <c r="B25" s="22" t="s">
        <v>20</v>
      </c>
      <c r="C25" s="25" t="s">
        <v>12</v>
      </c>
      <c r="D25" s="25">
        <v>10</v>
      </c>
      <c r="E25" s="30"/>
      <c r="F25" s="30"/>
      <c r="G25" s="26">
        <f t="shared" ref="G25:G29" si="4">D25</f>
        <v>10</v>
      </c>
      <c r="H25" s="17"/>
      <c r="I25" s="20"/>
    </row>
    <row r="26" spans="1:12" x14ac:dyDescent="0.3">
      <c r="A26" s="54">
        <f t="shared" si="3"/>
        <v>9</v>
      </c>
      <c r="B26" s="22" t="s">
        <v>21</v>
      </c>
      <c r="C26" s="25" t="s">
        <v>12</v>
      </c>
      <c r="D26" s="25">
        <v>4</v>
      </c>
      <c r="E26" s="6"/>
      <c r="F26" s="6"/>
      <c r="G26" s="26">
        <f t="shared" si="4"/>
        <v>4</v>
      </c>
      <c r="H26" s="34"/>
      <c r="I26" s="34"/>
    </row>
    <row r="27" spans="1:12" x14ac:dyDescent="0.3">
      <c r="A27" s="54">
        <f t="shared" si="3"/>
        <v>10</v>
      </c>
      <c r="B27" s="22" t="s">
        <v>22</v>
      </c>
      <c r="C27" s="25" t="s">
        <v>12</v>
      </c>
      <c r="D27" s="25">
        <v>6</v>
      </c>
      <c r="E27" s="19"/>
      <c r="F27" s="6"/>
      <c r="G27" s="26">
        <f t="shared" si="4"/>
        <v>6</v>
      </c>
      <c r="H27" s="34"/>
      <c r="I27" s="34"/>
    </row>
    <row r="28" spans="1:12" x14ac:dyDescent="0.3">
      <c r="A28" s="29">
        <f t="shared" si="3"/>
        <v>11</v>
      </c>
      <c r="B28" s="22" t="s">
        <v>23</v>
      </c>
      <c r="C28" s="25" t="s">
        <v>12</v>
      </c>
      <c r="D28" s="25">
        <v>28</v>
      </c>
      <c r="E28" s="19"/>
      <c r="F28" s="18"/>
      <c r="G28" s="26">
        <f t="shared" si="4"/>
        <v>28</v>
      </c>
      <c r="H28" s="34"/>
      <c r="I28" s="34"/>
    </row>
    <row r="29" spans="1:12" ht="14.25" customHeight="1" x14ac:dyDescent="0.3">
      <c r="A29" s="29">
        <f t="shared" si="3"/>
        <v>12</v>
      </c>
      <c r="B29" s="22" t="s">
        <v>19</v>
      </c>
      <c r="C29" s="25" t="s">
        <v>16</v>
      </c>
      <c r="D29" s="53">
        <f>1.3*48/1000</f>
        <v>6.2400000000000004E-2</v>
      </c>
      <c r="E29" s="19"/>
      <c r="F29" s="18"/>
      <c r="G29" s="26">
        <f t="shared" si="4"/>
        <v>6.2400000000000004E-2</v>
      </c>
      <c r="H29" s="34"/>
      <c r="I29" s="34"/>
    </row>
    <row r="30" spans="1:12" ht="14.25" customHeight="1" x14ac:dyDescent="0.3">
      <c r="A30" s="14"/>
      <c r="B30" s="27"/>
      <c r="C30" s="28"/>
      <c r="D30" s="28"/>
      <c r="E30" s="23"/>
      <c r="F30" s="23"/>
      <c r="G30" s="28"/>
      <c r="H30" s="14"/>
      <c r="I30" s="14"/>
    </row>
    <row r="31" spans="1:12" s="10" customFormat="1" ht="15" customHeight="1" x14ac:dyDescent="0.3">
      <c r="A31" s="7"/>
      <c r="B31" s="39" t="s">
        <v>13</v>
      </c>
      <c r="C31" s="39"/>
      <c r="D31" s="39"/>
      <c r="E31" s="40"/>
      <c r="F31" s="40"/>
      <c r="G31" s="41"/>
      <c r="H31" s="42"/>
      <c r="I31" s="42"/>
      <c r="J31" s="9"/>
      <c r="K31" s="8"/>
      <c r="L31" s="8"/>
    </row>
    <row r="32" spans="1:12" s="11" customFormat="1" ht="14.5" x14ac:dyDescent="0.35">
      <c r="A32" s="7"/>
      <c r="B32" s="63" t="s">
        <v>14</v>
      </c>
      <c r="C32" s="63"/>
      <c r="D32" s="63"/>
      <c r="E32" s="63"/>
      <c r="F32" s="63"/>
      <c r="G32" s="41"/>
      <c r="H32" s="42"/>
      <c r="I32" s="42"/>
      <c r="J32" s="9"/>
      <c r="K32" s="8"/>
      <c r="L32" s="8"/>
    </row>
    <row r="33" spans="1:12" s="11" customFormat="1" ht="14.5" x14ac:dyDescent="0.35">
      <c r="A33" s="7"/>
      <c r="B33" s="43" t="s">
        <v>15</v>
      </c>
      <c r="C33" s="44"/>
      <c r="D33" s="43"/>
      <c r="E33" s="45"/>
      <c r="F33" s="46"/>
      <c r="G33" s="41"/>
      <c r="H33" s="42"/>
      <c r="I33" s="42"/>
      <c r="J33" s="9"/>
      <c r="K33" s="8"/>
      <c r="L33" s="8"/>
    </row>
    <row r="34" spans="1:12" s="10" customFormat="1" ht="38.25" customHeight="1" x14ac:dyDescent="0.3">
      <c r="A34" s="7"/>
      <c r="B34" s="64" t="s">
        <v>24</v>
      </c>
      <c r="C34" s="64"/>
      <c r="D34" s="64"/>
      <c r="E34" s="64"/>
      <c r="F34" s="64"/>
      <c r="G34" s="64"/>
      <c r="H34" s="64"/>
      <c r="I34" s="64"/>
      <c r="J34" s="12"/>
      <c r="K34" s="12"/>
      <c r="L34" s="8"/>
    </row>
    <row r="35" spans="1:12" x14ac:dyDescent="0.3">
      <c r="B35" s="47"/>
      <c r="C35" s="35"/>
      <c r="D35" s="35"/>
      <c r="E35" s="35"/>
      <c r="F35" s="47"/>
      <c r="G35" s="47"/>
      <c r="H35" s="47"/>
      <c r="I35" s="47"/>
    </row>
    <row r="36" spans="1:12" x14ac:dyDescent="0.3">
      <c r="B36" s="47"/>
      <c r="C36" s="35"/>
      <c r="D36" s="35"/>
      <c r="E36" s="35"/>
      <c r="F36" s="47"/>
      <c r="G36" s="47"/>
      <c r="H36" s="47"/>
      <c r="I36" s="47"/>
    </row>
    <row r="37" spans="1:12" ht="15.5" x14ac:dyDescent="0.35">
      <c r="B37" s="48" t="s">
        <v>29</v>
      </c>
      <c r="C37" s="62" t="s">
        <v>30</v>
      </c>
      <c r="D37" s="62"/>
      <c r="E37" s="62"/>
      <c r="F37" s="47"/>
      <c r="G37" s="47"/>
      <c r="H37" s="47"/>
      <c r="I37" s="47"/>
    </row>
    <row r="38" spans="1:12" x14ac:dyDescent="0.3">
      <c r="B38" s="47"/>
      <c r="C38" s="35"/>
      <c r="D38" s="35"/>
      <c r="E38" s="35"/>
      <c r="F38" s="47"/>
      <c r="G38" s="47"/>
      <c r="H38" s="47"/>
      <c r="I38" s="47"/>
    </row>
  </sheetData>
  <mergeCells count="22">
    <mergeCell ref="C37:E37"/>
    <mergeCell ref="B32:F32"/>
    <mergeCell ref="B34:I34"/>
    <mergeCell ref="H12:H13"/>
    <mergeCell ref="C1:I1"/>
    <mergeCell ref="A9:I9"/>
    <mergeCell ref="A10:I10"/>
    <mergeCell ref="B4:E4"/>
    <mergeCell ref="B5:E5"/>
    <mergeCell ref="B6:E6"/>
    <mergeCell ref="B7:E7"/>
    <mergeCell ref="F4:I4"/>
    <mergeCell ref="F5:I5"/>
    <mergeCell ref="F6:I6"/>
    <mergeCell ref="F7:I7"/>
    <mergeCell ref="I12:I13"/>
    <mergeCell ref="F12:G12"/>
    <mergeCell ref="A12:A13"/>
    <mergeCell ref="B12:B13"/>
    <mergeCell ref="C12:C13"/>
    <mergeCell ref="D12:D13"/>
    <mergeCell ref="E12:E13"/>
  </mergeCells>
  <pageMargins left="0" right="0" top="0" bottom="0" header="0.19685039370078741" footer="0.23622047244094491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РВ</vt:lpstr>
      <vt:lpstr>РВ!Область_печати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2025-08-25T12:30:26Z</dcterms:modified>
</cp:coreProperties>
</file>